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<sst xmlns="http://schemas.openxmlformats.org/spreadsheetml/2006/main" count="41" uniqueCount="38">
  <si>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</si>
  <si>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</si>
  <si>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</si>
  <si>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</si>
  <si>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</si>
  <si>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</si>
  <si>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</si>
  <si>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</si>
  <si>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</si>
  <si>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</si>
  <si>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</si>
  <si>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</si>
  <si>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</si>
  <si>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</si>
  <si>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Eurotop Medical Center SRL Tgv</t>
  </si>
  <si>
    <t>SCM dr Vasilescu Moreni</t>
  </si>
  <si>
    <t>Director ex.al Directiei economice</t>
  </si>
  <si>
    <t>Medalex SRL Gaesti</t>
  </si>
  <si>
    <t>Intocmit</t>
  </si>
  <si>
    <t>ec Briceag C.tin</t>
  </si>
  <si>
    <t xml:space="preserve">            </t>
  </si>
  <si>
    <t>Criteriul de calitate(50%)</t>
  </si>
  <si>
    <t xml:space="preserve">Total suma contractata  </t>
  </si>
  <si>
    <t>Criteriul evaluare resurse(50%)</t>
  </si>
  <si>
    <t>Director ex.al directiei relatii contractuale</t>
  </si>
  <si>
    <t>jr.dr.Cornel Craciun</t>
  </si>
  <si>
    <t>indeplinirea cerintelor pt.calitate si competenta</t>
  </si>
  <si>
    <t>part.la sch.de intercomparare</t>
  </si>
  <si>
    <t>Spitalul jud.de urgenta Tgv.</t>
  </si>
  <si>
    <t>Ciprosyl Med SRL Titu</t>
  </si>
  <si>
    <t>CMI dr.Cosmiuc L.Tgv</t>
  </si>
  <si>
    <t>ec Niculina Sandu</t>
  </si>
  <si>
    <t>ec Georgeta Ionita</t>
  </si>
  <si>
    <t>ec Adriana Nistor</t>
  </si>
  <si>
    <t>Sef Serv.Decontare serv.medicale</t>
  </si>
  <si>
    <r>
      <t>Lista furnizorilor de analize medicale de laborator din jud.Dambovita si sumele repartizate pentru septembrie</t>
    </r>
    <r>
      <rPr>
        <sz val="10"/>
        <rFont val="Times New Roman"/>
        <family val="1"/>
      </rPr>
      <t xml:space="preserve"> 2016,utilizand criteriile din anexa 19 la Ordinul MS/CNAS nr.763/377/2016,in conformitate cu adresele CNAS nr.P 7590/09.09.2016 si P 7655/13.09.2016</t>
    </r>
  </si>
  <si>
    <t>22.09.2016</t>
  </si>
  <si>
    <t>Nota:La Amadis SRL Moreni,s-a diminuat cu 6,85(de la 349,86 la 343,01) nr.pct. la criteriul 1,urmare suspendarii contractului de munca  a ch.sp.R.Raluca(-11,43 pct.)si intrarii in ctr.a as.G.Gerea(4,58 pct)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</si>
</sst>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justify"/>
    </xf>
    <xf numFmtId="0" fontId="6" fillId="0" borderId="19" xfId="0" applyFont="1" applyBorder="1" applyAlignment="1">
      <alignment horizontal="right" vertical="justify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8"/>
  <sheetViews>
    <sheetView showGridLines="0" tabSelected="1" zoomScalePageLayoutView="0" workbookViewId="0" topLeftCell="A1">
      <selection activeCell="C20" sqref="C20"/>
    </sheetView>
  </sheetViews>
  <sheetFormatPr defaultColWidth="9.140625" defaultRowHeight="12.75"/>
  <cols>
    <col min="1" max="1" width="35.140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spans="1:8" ht="12.75">
      <c r="A1" s="44" t="s">
        <v>35</v>
      </c>
      <c r="B1" s="45"/>
      <c r="C1" s="45"/>
      <c r="D1" s="45"/>
      <c r="E1" s="45"/>
      <c r="F1" s="45"/>
      <c r="G1" s="45"/>
      <c r="H1" s="45"/>
    </row>
    <row r="2" spans="1:11" ht="12.75" customHeight="1">
      <c r="A2" s="45"/>
      <c r="B2" s="45"/>
      <c r="C2" s="45"/>
      <c r="D2" s="45"/>
      <c r="E2" s="45"/>
      <c r="F2" s="45"/>
      <c r="G2" s="45"/>
      <c r="H2" s="45"/>
      <c r="I2" s="31"/>
      <c r="J2" s="31"/>
      <c r="K2" s="31"/>
    </row>
    <row r="3" spans="1:8" ht="12.75">
      <c r="A3" s="44"/>
      <c r="B3" s="45"/>
      <c r="C3" s="45"/>
      <c r="D3" s="45"/>
      <c r="E3" s="45"/>
      <c r="F3" s="45"/>
      <c r="G3" s="45"/>
      <c r="H3" s="45"/>
    </row>
    <row r="4" spans="1:8" s="12" customFormat="1" ht="18.75" customHeight="1">
      <c r="A4" s="46" t="s">
        <v>0</v>
      </c>
      <c r="B4" s="53" t="s">
        <v>22</v>
      </c>
      <c r="C4" s="49">
        <v>1</v>
      </c>
      <c r="D4" s="50"/>
      <c r="E4" s="49">
        <v>2</v>
      </c>
      <c r="F4" s="55"/>
      <c r="G4" s="55"/>
      <c r="H4" s="56"/>
    </row>
    <row r="5" spans="1:8" s="12" customFormat="1" ht="31.5" customHeight="1">
      <c r="A5" s="47"/>
      <c r="B5" s="54"/>
      <c r="C5" s="51" t="s">
        <v>23</v>
      </c>
      <c r="D5" s="52"/>
      <c r="E5" s="51" t="s">
        <v>21</v>
      </c>
      <c r="F5" s="57"/>
      <c r="G5" s="57"/>
      <c r="H5" s="58"/>
    </row>
    <row r="6" spans="1:8" s="30" customFormat="1" ht="21" customHeight="1">
      <c r="A6" s="47"/>
      <c r="B6" s="24"/>
      <c r="C6" s="25"/>
      <c r="D6" s="26">
        <v>0.5</v>
      </c>
      <c r="E6" s="25"/>
      <c r="F6" s="27">
        <v>0.25</v>
      </c>
      <c r="G6" s="28"/>
      <c r="H6" s="29">
        <v>0.25</v>
      </c>
    </row>
    <row r="7" spans="1:8" s="12" customFormat="1" ht="12.75">
      <c r="A7" s="48"/>
      <c r="B7" s="17">
        <v>58000</v>
      </c>
      <c r="C7" s="13" t="s">
        <v>2</v>
      </c>
      <c r="D7" s="13" t="s">
        <v>4</v>
      </c>
      <c r="E7" s="13" t="s">
        <v>1</v>
      </c>
      <c r="F7" s="13" t="s">
        <v>4</v>
      </c>
      <c r="G7" s="15" t="s">
        <v>1</v>
      </c>
      <c r="H7" s="15" t="s">
        <v>4</v>
      </c>
    </row>
    <row r="8" spans="1:8" s="12" customFormat="1" ht="12.75" customHeight="1">
      <c r="A8" s="14"/>
      <c r="B8" s="16"/>
      <c r="C8" s="13"/>
      <c r="D8" s="13"/>
      <c r="E8" s="34" t="s">
        <v>26</v>
      </c>
      <c r="F8" s="35"/>
      <c r="G8" s="36" t="s">
        <v>27</v>
      </c>
      <c r="H8" s="37"/>
    </row>
    <row r="9" spans="1:8" s="23" customFormat="1" ht="15" customHeight="1">
      <c r="A9" s="21"/>
      <c r="B9" s="16"/>
      <c r="C9" s="22"/>
      <c r="D9" s="22">
        <f>B7*D6</f>
        <v>29000</v>
      </c>
      <c r="E9" s="38">
        <f>F6*B7</f>
        <v>14500</v>
      </c>
      <c r="F9" s="39"/>
      <c r="G9" s="40">
        <f>H6*B7</f>
        <v>14500</v>
      </c>
      <c r="H9" s="41"/>
    </row>
    <row r="10" spans="1:8" ht="12.75">
      <c r="A10" s="2" t="s">
        <v>28</v>
      </c>
      <c r="B10" s="19">
        <f aca="true" t="shared" si="0" ref="B10:B22">D10+F10+H10</f>
        <v>9292.0591848</v>
      </c>
      <c r="C10" s="5">
        <v>1801.4</v>
      </c>
      <c r="D10" s="18">
        <f aca="true" t="shared" si="1" ref="D10:D22">C10*$D$24</f>
        <v>6351.9741848</v>
      </c>
      <c r="E10" s="10">
        <v>144</v>
      </c>
      <c r="F10" s="20">
        <f aca="true" t="shared" si="2" ref="F10:F22">ROUND($E$24*E10,2)</f>
        <v>1444.98</v>
      </c>
      <c r="G10" s="32">
        <v>595</v>
      </c>
      <c r="H10" s="20">
        <f aca="true" t="shared" si="3" ref="H10:H22">ROUND($G$24*G10,3)</f>
        <v>1495.105</v>
      </c>
    </row>
    <row r="11" spans="1:8" ht="12.75">
      <c r="A11" s="2" t="s">
        <v>13</v>
      </c>
      <c r="B11" s="19">
        <f t="shared" si="0"/>
        <v>5003.02138244</v>
      </c>
      <c r="C11" s="5">
        <v>795.17</v>
      </c>
      <c r="D11" s="18">
        <f t="shared" si="1"/>
        <v>2803.87438244</v>
      </c>
      <c r="E11" s="10">
        <v>124</v>
      </c>
      <c r="F11" s="20">
        <f t="shared" si="2"/>
        <v>1244.29</v>
      </c>
      <c r="G11" s="32">
        <v>380</v>
      </c>
      <c r="H11" s="20">
        <f t="shared" si="3"/>
        <v>954.857</v>
      </c>
    </row>
    <row r="12" spans="1:8" ht="14.25" customHeight="1">
      <c r="A12" s="2" t="s">
        <v>8</v>
      </c>
      <c r="B12" s="19">
        <f t="shared" si="0"/>
        <v>4647.7479658</v>
      </c>
      <c r="C12" s="5">
        <v>765.65</v>
      </c>
      <c r="D12" s="18">
        <f t="shared" si="1"/>
        <v>2699.7829658</v>
      </c>
      <c r="E12" s="10">
        <v>118</v>
      </c>
      <c r="F12" s="20">
        <f t="shared" si="2"/>
        <v>1184.08</v>
      </c>
      <c r="G12" s="32">
        <v>304</v>
      </c>
      <c r="H12" s="20">
        <f t="shared" si="3"/>
        <v>763.885</v>
      </c>
    </row>
    <row r="13" spans="1:8" ht="12.75">
      <c r="A13" s="2" t="s">
        <v>10</v>
      </c>
      <c r="B13" s="19">
        <f t="shared" si="0"/>
        <v>6814.72457096</v>
      </c>
      <c r="C13" s="5">
        <v>1009.78</v>
      </c>
      <c r="D13" s="18">
        <f t="shared" si="1"/>
        <v>3560.6175709599997</v>
      </c>
      <c r="E13" s="10">
        <v>149</v>
      </c>
      <c r="F13" s="20">
        <f t="shared" si="2"/>
        <v>1495.16</v>
      </c>
      <c r="G13" s="32">
        <v>700</v>
      </c>
      <c r="H13" s="20">
        <f t="shared" si="3"/>
        <v>1758.947</v>
      </c>
    </row>
    <row r="14" spans="1:8" ht="12.75">
      <c r="A14" s="2" t="s">
        <v>9</v>
      </c>
      <c r="B14" s="19">
        <f t="shared" si="0"/>
        <v>4297.0117900000005</v>
      </c>
      <c r="C14" s="5">
        <v>657.5</v>
      </c>
      <c r="D14" s="18">
        <f t="shared" si="1"/>
        <v>2318.43179</v>
      </c>
      <c r="E14" s="10">
        <v>90</v>
      </c>
      <c r="F14" s="20">
        <f t="shared" si="2"/>
        <v>903.11</v>
      </c>
      <c r="G14" s="32">
        <v>428</v>
      </c>
      <c r="H14" s="20">
        <f t="shared" si="3"/>
        <v>1075.47</v>
      </c>
    </row>
    <row r="15" spans="1:8" ht="12.75">
      <c r="A15" s="2" t="s">
        <v>15</v>
      </c>
      <c r="B15" s="19">
        <f t="shared" si="0"/>
        <v>6007.8787608</v>
      </c>
      <c r="C15" s="5">
        <v>669.4</v>
      </c>
      <c r="D15" s="18">
        <f t="shared" si="1"/>
        <v>2360.3927608</v>
      </c>
      <c r="E15" s="10">
        <v>141</v>
      </c>
      <c r="F15" s="20">
        <f t="shared" si="2"/>
        <v>1414.88</v>
      </c>
      <c r="G15" s="32">
        <v>888.5</v>
      </c>
      <c r="H15" s="20">
        <f t="shared" si="3"/>
        <v>2232.606</v>
      </c>
    </row>
    <row r="16" spans="1:8" ht="12.75">
      <c r="A16" s="2" t="s">
        <v>11</v>
      </c>
      <c r="B16" s="19">
        <f t="shared" si="0"/>
        <v>3215.3631568799997</v>
      </c>
      <c r="C16" s="5">
        <v>396.34</v>
      </c>
      <c r="D16" s="18">
        <f t="shared" si="1"/>
        <v>1397.5471568799999</v>
      </c>
      <c r="E16" s="10">
        <v>87</v>
      </c>
      <c r="F16" s="20">
        <f t="shared" si="2"/>
        <v>873.01</v>
      </c>
      <c r="G16" s="32">
        <v>376</v>
      </c>
      <c r="H16" s="20">
        <f t="shared" si="3"/>
        <v>944.806</v>
      </c>
    </row>
    <row r="17" spans="1:8" ht="12.75">
      <c r="A17" s="2" t="s">
        <v>17</v>
      </c>
      <c r="B17" s="19">
        <f t="shared" si="0"/>
        <v>2957.96310864</v>
      </c>
      <c r="C17" s="5">
        <v>360.52</v>
      </c>
      <c r="D17" s="18">
        <f t="shared" si="1"/>
        <v>1271.24110864</v>
      </c>
      <c r="E17" s="10">
        <v>113</v>
      </c>
      <c r="F17" s="20">
        <f t="shared" si="2"/>
        <v>1133.91</v>
      </c>
      <c r="G17" s="32">
        <v>220</v>
      </c>
      <c r="H17" s="20">
        <f t="shared" si="3"/>
        <v>552.812</v>
      </c>
    </row>
    <row r="18" spans="1:8" ht="12.75">
      <c r="A18" s="2" t="s">
        <v>12</v>
      </c>
      <c r="B18" s="19">
        <f t="shared" si="0"/>
        <v>4211.12073984</v>
      </c>
      <c r="C18" s="5">
        <v>497.12</v>
      </c>
      <c r="D18" s="18">
        <f t="shared" si="1"/>
        <v>1752.9107398400001</v>
      </c>
      <c r="E18" s="10">
        <v>109</v>
      </c>
      <c r="F18" s="20">
        <f t="shared" si="2"/>
        <v>1093.77</v>
      </c>
      <c r="G18" s="32">
        <v>543</v>
      </c>
      <c r="H18" s="20">
        <f t="shared" si="3"/>
        <v>1364.44</v>
      </c>
    </row>
    <row r="19" spans="1:8" ht="12.75">
      <c r="A19" s="2" t="s">
        <v>7</v>
      </c>
      <c r="B19" s="19">
        <f t="shared" si="0"/>
        <v>3362.7735415199995</v>
      </c>
      <c r="C19" s="5">
        <v>349.86</v>
      </c>
      <c r="D19" s="18">
        <f t="shared" si="1"/>
        <v>1233.65254152</v>
      </c>
      <c r="E19" s="10">
        <v>104</v>
      </c>
      <c r="F19" s="20">
        <f t="shared" si="2"/>
        <v>1043.6</v>
      </c>
      <c r="G19" s="32">
        <v>432</v>
      </c>
      <c r="H19" s="20">
        <f t="shared" si="3"/>
        <v>1085.521</v>
      </c>
    </row>
    <row r="20" spans="1:8" ht="12.75">
      <c r="A20" s="2" t="s">
        <v>30</v>
      </c>
      <c r="B20" s="19">
        <f t="shared" si="0"/>
        <v>2921.8776852</v>
      </c>
      <c r="C20" s="5">
        <v>296.1</v>
      </c>
      <c r="D20" s="18">
        <f t="shared" si="1"/>
        <v>1044.0876852000001</v>
      </c>
      <c r="E20" s="10">
        <v>107</v>
      </c>
      <c r="F20" s="20">
        <f t="shared" si="2"/>
        <v>1073.7</v>
      </c>
      <c r="G20" s="32">
        <v>320</v>
      </c>
      <c r="H20" s="20">
        <f t="shared" si="3"/>
        <v>804.09</v>
      </c>
    </row>
    <row r="21" spans="1:8" ht="12.75">
      <c r="A21" s="2" t="s">
        <v>14</v>
      </c>
      <c r="B21" s="19">
        <f t="shared" si="0"/>
        <v>3111.00678784</v>
      </c>
      <c r="C21" s="5">
        <v>361.12</v>
      </c>
      <c r="D21" s="18">
        <f t="shared" si="1"/>
        <v>1273.35678784</v>
      </c>
      <c r="E21" s="10">
        <v>103</v>
      </c>
      <c r="F21" s="20">
        <f t="shared" si="2"/>
        <v>1033.56</v>
      </c>
      <c r="G21" s="32">
        <v>320</v>
      </c>
      <c r="H21" s="20">
        <f t="shared" si="3"/>
        <v>804.09</v>
      </c>
    </row>
    <row r="22" spans="1:8" ht="12.75">
      <c r="A22" s="2" t="s">
        <v>29</v>
      </c>
      <c r="B22" s="19">
        <f t="shared" si="0"/>
        <v>2157.4469942000005</v>
      </c>
      <c r="C22" s="5">
        <v>264.35</v>
      </c>
      <c r="D22" s="18">
        <f t="shared" si="1"/>
        <v>932.1329942000001</v>
      </c>
      <c r="E22" s="10">
        <v>56</v>
      </c>
      <c r="F22" s="20">
        <f t="shared" si="2"/>
        <v>561.94</v>
      </c>
      <c r="G22" s="32">
        <v>264</v>
      </c>
      <c r="H22" s="20">
        <f t="shared" si="3"/>
        <v>663.374</v>
      </c>
    </row>
    <row r="23" spans="1:8" ht="12.75">
      <c r="A23" s="11" t="s">
        <v>5</v>
      </c>
      <c r="B23" s="8">
        <f>SUM(B10:B22)</f>
        <v>57999.99566892</v>
      </c>
      <c r="C23" s="8">
        <f aca="true" t="shared" si="4" ref="C23:H23">SUM(C10:C22)</f>
        <v>8224.31</v>
      </c>
      <c r="D23" s="8">
        <f t="shared" si="4"/>
        <v>29000.00266892</v>
      </c>
      <c r="E23" s="8">
        <f t="shared" si="4"/>
        <v>1445</v>
      </c>
      <c r="F23" s="8">
        <f t="shared" si="4"/>
        <v>14499.990000000002</v>
      </c>
      <c r="G23" s="8">
        <f t="shared" si="4"/>
        <v>5770.5</v>
      </c>
      <c r="H23" s="8">
        <f t="shared" si="4"/>
        <v>14500.003000000002</v>
      </c>
    </row>
    <row r="24" spans="1:8" ht="12.75">
      <c r="A24" s="2" t="s">
        <v>3</v>
      </c>
      <c r="B24" s="6"/>
      <c r="C24" s="9"/>
      <c r="D24" s="9">
        <f>ROUND(D9/C23,6)</f>
        <v>3.526132</v>
      </c>
      <c r="E24" s="4">
        <f>ROUND(B7*25%/E23,6)</f>
        <v>10.034602</v>
      </c>
      <c r="F24" s="4"/>
      <c r="G24" s="4">
        <f>ROUND(B7*25%/G23,6)</f>
        <v>2.512781</v>
      </c>
      <c r="H24" s="4"/>
    </row>
    <row r="25" spans="5:8" ht="12.75">
      <c r="E25" s="7"/>
      <c r="F25" s="7"/>
      <c r="H25" s="7"/>
    </row>
    <row r="26" spans="1:8" ht="12.75">
      <c r="A26" s="42" t="s">
        <v>37</v>
      </c>
      <c r="B26" s="43"/>
      <c r="C26" s="43"/>
      <c r="D26" s="43"/>
      <c r="E26" s="43"/>
      <c r="F26" s="43"/>
      <c r="G26" s="43"/>
      <c r="H26" s="43"/>
    </row>
    <row r="27" spans="1:8" ht="12.75">
      <c r="A27" s="43"/>
      <c r="B27" s="43"/>
      <c r="C27" s="43"/>
      <c r="D27" s="43"/>
      <c r="E27" s="43"/>
      <c r="F27" s="43"/>
      <c r="G27" s="43"/>
      <c r="H27" s="43"/>
    </row>
    <row r="28" spans="1:8" ht="12.75">
      <c r="A28" s="33"/>
      <c r="B28" s="33"/>
      <c r="C28" s="33"/>
      <c r="D28" s="33"/>
      <c r="E28" s="33"/>
      <c r="F28" s="33"/>
      <c r="G28" s="33"/>
      <c r="H28" s="33"/>
    </row>
    <row r="29" spans="1:8" ht="12.75">
      <c r="A29" s="33"/>
      <c r="B29" s="33"/>
      <c r="C29" s="33"/>
      <c r="D29" s="33"/>
      <c r="E29" s="33"/>
      <c r="F29" s="33"/>
      <c r="G29" s="33"/>
      <c r="H29" s="33"/>
    </row>
    <row r="30" spans="1:8" ht="12.75">
      <c r="A30" s="1" t="s">
        <v>6</v>
      </c>
      <c r="B30" s="1" t="s">
        <v>16</v>
      </c>
      <c r="C30" s="1"/>
      <c r="D30" s="1"/>
      <c r="E30" s="1" t="s">
        <v>24</v>
      </c>
      <c r="F30" s="1"/>
      <c r="G30" s="1"/>
      <c r="H30" s="1"/>
    </row>
    <row r="31" spans="1:8" ht="12.75">
      <c r="A31" s="1" t="s">
        <v>31</v>
      </c>
      <c r="B31" s="1" t="s">
        <v>33</v>
      </c>
      <c r="C31" s="1"/>
      <c r="D31" s="1"/>
      <c r="E31" s="1" t="s">
        <v>25</v>
      </c>
      <c r="F31" s="1"/>
      <c r="G31" s="1"/>
      <c r="H31" s="1"/>
    </row>
    <row r="33" spans="1:8" ht="12.75">
      <c r="A33" s="3"/>
      <c r="B33" s="3"/>
      <c r="C33" s="3"/>
      <c r="D33" s="3"/>
      <c r="E33" s="1"/>
      <c r="F33" s="1"/>
      <c r="G33" s="1"/>
      <c r="H33" s="1"/>
    </row>
    <row r="34" spans="1:8" ht="12.75">
      <c r="A34" s="3" t="s">
        <v>34</v>
      </c>
      <c r="B34" s="3" t="s">
        <v>18</v>
      </c>
      <c r="C34" s="3"/>
      <c r="D34" s="3"/>
      <c r="E34" s="1" t="s">
        <v>36</v>
      </c>
      <c r="F34" s="1"/>
      <c r="G34" s="1"/>
      <c r="H34" s="1"/>
    </row>
    <row r="35" spans="1:8" ht="12.75">
      <c r="A35" s="3" t="s">
        <v>32</v>
      </c>
      <c r="B35" s="3" t="s">
        <v>19</v>
      </c>
      <c r="C35" s="3"/>
      <c r="D35" s="3"/>
      <c r="E35" s="1"/>
      <c r="F35" s="1"/>
      <c r="G35" s="1"/>
      <c r="H35" s="1"/>
    </row>
    <row r="36" spans="1:8" ht="12.75">
      <c r="A36" s="3" t="s">
        <v>20</v>
      </c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  <row r="48" spans="1:8" ht="12.75">
      <c r="A48" s="3"/>
      <c r="B48" s="3"/>
      <c r="C48" s="3"/>
      <c r="D48" s="3"/>
      <c r="E48" s="1"/>
      <c r="F48" s="1"/>
      <c r="G48" s="1"/>
      <c r="H48" s="1"/>
    </row>
  </sheetData>
  <sheetProtection/>
  <mergeCells count="13">
    <mergeCell ref="B4:B5"/>
    <mergeCell ref="E4:H4"/>
    <mergeCell ref="E5:H5"/>
    <mergeCell ref="E8:F8"/>
    <mergeCell ref="G8:H8"/>
    <mergeCell ref="E9:F9"/>
    <mergeCell ref="G9:H9"/>
    <mergeCell ref="A26:H27"/>
    <mergeCell ref="A1:H2"/>
    <mergeCell ref="A3:H3"/>
    <mergeCell ref="A4:A7"/>
    <mergeCell ref="C4:D4"/>
    <mergeCell ref="C5:D5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2016-09-22T05:29:09Z</cp:lastPrinted>
  <dcterms:created xsi:type="dcterms:W3CDTF">2003-01-21T08:22:40Z</dcterms:created>
  <dcterms:modified xsi:type="dcterms:W3CDTF">2016-09-22T05:30:07Z</dcterms:modified>
  <cp:category/>
  <cp:version/>
  <cp:contentType/>
  <cp:contentStatus/>
</cp:coreProperties>
</file>